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ocuments\Bitrix24\ANYLEX\МАРКЕТПЛЕЙСЫ\ОБУЧЕНИЕ\"/>
    </mc:Choice>
  </mc:AlternateContent>
  <bookViews>
    <workbookView xWindow="0" yWindow="0" windowWidth="28800" windowHeight="11730"/>
  </bookViews>
  <sheets>
    <sheet name="Лист1" sheetId="1" r:id="rId1"/>
  </sheets>
  <definedNames>
    <definedName name="_xlnm._FilterDatabase" localSheetId="0" hidden="1">Лист1!$B$1:$U$1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6" i="1"/>
  <c r="R4" i="1"/>
  <c r="Q5" i="1"/>
  <c r="Q6" i="1"/>
  <c r="Q4" i="1"/>
  <c r="L5" i="1"/>
  <c r="L6" i="1"/>
  <c r="L4" i="1"/>
  <c r="K5" i="1"/>
  <c r="K6" i="1"/>
  <c r="K4" i="1"/>
  <c r="I4" i="1" l="1"/>
  <c r="O5" i="1"/>
  <c r="O6" i="1"/>
  <c r="O4" i="1"/>
  <c r="H5" i="1"/>
  <c r="H6" i="1"/>
  <c r="H4" i="1"/>
  <c r="N5" i="1"/>
  <c r="N6" i="1"/>
  <c r="N4" i="1"/>
  <c r="G5" i="1"/>
  <c r="G6" i="1"/>
  <c r="G4" i="1"/>
  <c r="I5" i="1"/>
  <c r="I6" i="1"/>
  <c r="J5" i="1" l="1"/>
  <c r="P4" i="1"/>
  <c r="P6" i="1"/>
  <c r="P5" i="1"/>
  <c r="J4" i="1"/>
  <c r="B4" i="1" s="1"/>
  <c r="J6" i="1"/>
  <c r="B6" i="1" l="1"/>
  <c r="B5" i="1"/>
</calcChain>
</file>

<file path=xl/sharedStrings.xml><?xml version="1.0" encoding="utf-8"?>
<sst xmlns="http://schemas.openxmlformats.org/spreadsheetml/2006/main" count="24" uniqueCount="18">
  <si>
    <t>Сравнение комиссий Fbo/Fbs</t>
  </si>
  <si>
    <t>FBO</t>
  </si>
  <si>
    <t>FBS</t>
  </si>
  <si>
    <t>Артикул 1</t>
  </si>
  <si>
    <t>Себестоимость</t>
  </si>
  <si>
    <t>Продажа</t>
  </si>
  <si>
    <t>Артикул 2</t>
  </si>
  <si>
    <t>Артикул 3</t>
  </si>
  <si>
    <t>Вес, кг</t>
  </si>
  <si>
    <t>Сборка</t>
  </si>
  <si>
    <t>Посл.миля</t>
  </si>
  <si>
    <t>Комиссия</t>
  </si>
  <si>
    <t>Итого(м-0)</t>
  </si>
  <si>
    <t>Итого (м-27)</t>
  </si>
  <si>
    <t>Итого (м-55)</t>
  </si>
  <si>
    <t>Выгоднее</t>
  </si>
  <si>
    <t>Артикул</t>
  </si>
  <si>
    <t>Комиссия,%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</si>
</sst>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2"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topLeftCell="D1" zoomScale="145" zoomScaleNormal="145" workbookViewId="0">
      <selection activeCell="H20" sqref="H20"/>
    </sheetView>
  </sheetViews>
  <sheetFormatPr defaultRowHeight="15" x14ac:dyDescent="0.25"/>
  <cols>
    <col min="1" max="1" width="15.5703125" customWidth="1"/>
    <col min="2" max="2" width="16.42578125" customWidth="1"/>
    <col min="3" max="3" width="10.7109375" customWidth="1"/>
    <col min="4" max="4" width="9" customWidth="1"/>
    <col min="5" max="5" width="15.7109375" customWidth="1"/>
    <col min="6" max="6" width="12" customWidth="1"/>
    <col min="7" max="7" width="17" customWidth="1"/>
    <col min="8" max="8" width="13" customWidth="1"/>
    <col min="9" max="9" width="11.140625" customWidth="1"/>
    <col min="10" max="11" width="13" customWidth="1"/>
    <col min="12" max="12" width="12.7109375" customWidth="1"/>
    <col min="13" max="13" width="14.7109375" customWidth="1"/>
    <col min="14" max="15" width="15" customWidth="1"/>
    <col min="16" max="16" width="13.42578125" customWidth="1"/>
    <col min="17" max="17" width="17.5703125" customWidth="1"/>
    <col min="18" max="18" width="16.140625" customWidth="1"/>
  </cols>
  <sheetData>
    <row r="1" spans="1:18" x14ac:dyDescent="0.25">
      <c r="G1" t="s">
        <v>0</v>
      </c>
    </row>
    <row r="2" spans="1:18" x14ac:dyDescent="0.25">
      <c r="A2" s="1"/>
      <c r="B2" s="1"/>
      <c r="C2" s="1"/>
      <c r="D2" s="1"/>
      <c r="E2" s="1"/>
      <c r="F2" s="1"/>
      <c r="G2" s="6" t="s">
        <v>1</v>
      </c>
      <c r="H2" s="6"/>
      <c r="I2" s="6"/>
      <c r="J2" s="6"/>
      <c r="K2" s="6"/>
      <c r="L2" s="6"/>
      <c r="M2" s="5" t="s">
        <v>2</v>
      </c>
      <c r="N2" s="5"/>
      <c r="O2" s="5"/>
      <c r="P2" s="5"/>
      <c r="Q2" s="5"/>
      <c r="R2" s="5"/>
    </row>
    <row r="3" spans="1:18" ht="18.75" x14ac:dyDescent="0.3">
      <c r="A3" s="1" t="s">
        <v>16</v>
      </c>
      <c r="B3" s="4" t="s">
        <v>15</v>
      </c>
      <c r="C3" t="s">
        <v>17</v>
      </c>
      <c r="D3" s="1" t="s">
        <v>8</v>
      </c>
      <c r="E3" s="1" t="s">
        <v>4</v>
      </c>
      <c r="F3" s="1" t="s">
        <v>5</v>
      </c>
      <c r="G3" s="2" t="s">
        <v>9</v>
      </c>
      <c r="H3" s="2" t="s">
        <v>11</v>
      </c>
      <c r="I3" s="2" t="s">
        <v>10</v>
      </c>
      <c r="J3" s="2" t="s">
        <v>12</v>
      </c>
      <c r="K3" s="2" t="s">
        <v>13</v>
      </c>
      <c r="L3" s="2" t="s">
        <v>14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</row>
    <row r="4" spans="1:18" x14ac:dyDescent="0.25">
      <c r="A4" s="1" t="s">
        <v>3</v>
      </c>
      <c r="B4" s="1" t="str">
        <f>IF(J4&gt;P4,"FBO","FBS")</f>
        <v>FBO</v>
      </c>
      <c r="C4" s="1">
        <v>10</v>
      </c>
      <c r="D4" s="1">
        <v>0.5</v>
      </c>
      <c r="E4" s="1">
        <v>250</v>
      </c>
      <c r="F4" s="1">
        <v>1000</v>
      </c>
      <c r="G4" s="2">
        <f>IF(30+(5*D4)&gt;150,150,30+(5*D4))</f>
        <v>32.5</v>
      </c>
      <c r="H4" s="2">
        <f>F4/100*$C4</f>
        <v>100</v>
      </c>
      <c r="I4" s="2">
        <f>IF(F4*0.044&gt;120,120,IF(F4*0.044&lt;20,20,F4*0.044))</f>
        <v>44</v>
      </c>
      <c r="J4" s="2">
        <f>$F4-$E4-$G4-$H4-$I4</f>
        <v>573.5</v>
      </c>
      <c r="K4" s="2">
        <f>$F4-$E4-$G4-$H4-$I4-27*$D4</f>
        <v>560</v>
      </c>
      <c r="L4" s="2">
        <f>$F4-$E4-$G4-$H4-$I4-55*$D4</f>
        <v>546</v>
      </c>
      <c r="M4" s="3">
        <v>45</v>
      </c>
      <c r="N4" s="3">
        <f>IF(F4*0.044&gt;200,200,IF(F4*0.044&lt;50,50,F4*0.044))</f>
        <v>50</v>
      </c>
      <c r="O4" s="3">
        <f>F4/100*$C4</f>
        <v>100</v>
      </c>
      <c r="P4" s="3">
        <f>$F4-$E4-$M4-$N4-$O4</f>
        <v>555</v>
      </c>
      <c r="Q4" s="3">
        <f>$F4-$E4-$M4-$N4-$O4-27*$D4</f>
        <v>541.5</v>
      </c>
      <c r="R4" s="3">
        <f>$F4-$E4-$M4-$N4-$O4-55*D$4</f>
        <v>527.5</v>
      </c>
    </row>
    <row r="5" spans="1:18" x14ac:dyDescent="0.25">
      <c r="A5" s="1" t="s">
        <v>6</v>
      </c>
      <c r="B5" s="1" t="str">
        <f t="shared" ref="B5:B6" si="0">IF(J5&gt;P5,"FBO","FBS")</f>
        <v>FBO</v>
      </c>
      <c r="C5" s="1">
        <v>12</v>
      </c>
      <c r="D5" s="1">
        <v>0.5</v>
      </c>
      <c r="E5" s="1">
        <v>50</v>
      </c>
      <c r="F5" s="1">
        <v>300</v>
      </c>
      <c r="G5" s="2">
        <f t="shared" ref="G5:G6" si="1">IF(30+(5*D5)&gt;150,150,30+(5*D5))</f>
        <v>32.5</v>
      </c>
      <c r="H5" s="2">
        <f t="shared" ref="H5:H6" si="2">F5/100*$C5</f>
        <v>36</v>
      </c>
      <c r="I5" s="2">
        <f t="shared" ref="I5:I6" si="3">IF(F5*0.044&gt;120,120,IF(F5*0.044&lt;20,20,F5*0.044))</f>
        <v>20</v>
      </c>
      <c r="J5" s="2">
        <f t="shared" ref="J5:J6" si="4">$F5-$E5-$G5-$H5-$I5</f>
        <v>161.5</v>
      </c>
      <c r="K5" s="2">
        <f t="shared" ref="K5:K6" si="5">$F5-$E5-$G5-$H5-$I5-27*$D5</f>
        <v>148</v>
      </c>
      <c r="L5" s="2">
        <f t="shared" ref="L5:L6" si="6">$F5-$E5-$G5-$H5-$I5-55*$D5</f>
        <v>134</v>
      </c>
      <c r="M5" s="3">
        <v>45</v>
      </c>
      <c r="N5" s="3">
        <f t="shared" ref="N5:N6" si="7">IF(F5*0.044&gt;200,200,IF(F5*0.044&lt;50,50,F5*0.044))</f>
        <v>50</v>
      </c>
      <c r="O5" s="3">
        <f t="shared" ref="O5:O6" si="8">F5/100*$C5</f>
        <v>36</v>
      </c>
      <c r="P5" s="3">
        <f t="shared" ref="P5:P6" si="9">$F5-$E5-$M5-$N5-$O5</f>
        <v>119</v>
      </c>
      <c r="Q5" s="3">
        <f t="shared" ref="Q5:Q6" si="10">$F5-$E5-$M5-$N5-$O5-27*$D5</f>
        <v>105.5</v>
      </c>
      <c r="R5" s="3">
        <f t="shared" ref="R5:R6" si="11">$F5-$E5-$M5-$N5-$O5-55*D$4</f>
        <v>91.5</v>
      </c>
    </row>
    <row r="6" spans="1:18" x14ac:dyDescent="0.25">
      <c r="A6" s="1" t="s">
        <v>7</v>
      </c>
      <c r="B6" s="1" t="str">
        <f t="shared" si="0"/>
        <v>FBS</v>
      </c>
      <c r="C6" s="1">
        <v>15</v>
      </c>
      <c r="D6" s="1">
        <v>5</v>
      </c>
      <c r="E6" s="1">
        <v>500</v>
      </c>
      <c r="F6" s="1">
        <v>1000</v>
      </c>
      <c r="G6" s="2">
        <f t="shared" si="1"/>
        <v>55</v>
      </c>
      <c r="H6" s="2">
        <f t="shared" si="2"/>
        <v>150</v>
      </c>
      <c r="I6" s="2">
        <f t="shared" si="3"/>
        <v>44</v>
      </c>
      <c r="J6" s="2">
        <f t="shared" si="4"/>
        <v>251</v>
      </c>
      <c r="K6" s="2">
        <f t="shared" si="5"/>
        <v>116</v>
      </c>
      <c r="L6" s="2">
        <f t="shared" si="6"/>
        <v>-24</v>
      </c>
      <c r="M6" s="3">
        <v>45</v>
      </c>
      <c r="N6" s="3">
        <f t="shared" si="7"/>
        <v>50</v>
      </c>
      <c r="O6" s="3">
        <f t="shared" si="8"/>
        <v>150</v>
      </c>
      <c r="P6" s="3">
        <f t="shared" si="9"/>
        <v>255</v>
      </c>
      <c r="Q6" s="3">
        <f t="shared" si="10"/>
        <v>120</v>
      </c>
      <c r="R6" s="3">
        <f t="shared" si="11"/>
        <v>227.5</v>
      </c>
    </row>
  </sheetData>
  <mergeCells count="2">
    <mergeCell ref="M2:R2"/>
    <mergeCell ref="G2:L2"/>
  </mergeCells>
  <conditionalFormatting sqref="B2:C2 B7:C1048576 B3:B6">
    <cfRule type="cellIs" dxfId="1" priority="1" operator="equal">
      <formula>"FBS"</formula>
    </cfRule>
    <cfRule type="cellIs" dxfId="0" priority="2" operator="equal">
      <formula>"FBO"</formula>
    </cfRule>
  </conditionalFormatting>
  <pageMargins left="0.7" right="0.7" top="0.75" bottom="0.75" header="0.3" footer="0.3"/>
  <pageSetup paperSize="0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2021-01-28T09:22:10Z</dcterms:created>
  <dcterms:modified xsi:type="dcterms:W3CDTF">2021-01-29T08:07:59Z</dcterms:modified>
</cp:coreProperties>
</file>